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2255" windowHeight="6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7" i="1"/>
  <c r="C28" s="1"/>
  <c r="H24"/>
  <c r="G24"/>
  <c r="C26"/>
  <c r="D24"/>
  <c r="E24"/>
  <c r="F24"/>
  <c r="C24"/>
  <c r="F4"/>
  <c r="E4"/>
  <c r="D4"/>
  <c r="C4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E5"/>
  <c r="F5"/>
  <c r="E6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E7"/>
  <c r="E8"/>
  <c r="E9"/>
  <c r="E10"/>
  <c r="E11"/>
  <c r="E12"/>
  <c r="E13"/>
  <c r="E14"/>
  <c r="E15"/>
  <c r="E16"/>
  <c r="E17"/>
  <c r="E18"/>
  <c r="E19"/>
  <c r="E20"/>
  <c r="E21"/>
  <c r="E22"/>
  <c r="E23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</calcChain>
</file>

<file path=xl/sharedStrings.xml><?xml version="1.0" encoding="utf-8"?>
<sst xmlns="http://schemas.openxmlformats.org/spreadsheetml/2006/main" count="16" uniqueCount="16">
  <si>
    <t>Calendar Year</t>
  </si>
  <si>
    <t xml:space="preserve">Project Year </t>
  </si>
  <si>
    <t>Decreased Auto Use</t>
  </si>
  <si>
    <t>Health</t>
  </si>
  <si>
    <t>Mobility</t>
  </si>
  <si>
    <t>Recreation</t>
  </si>
  <si>
    <t>Capital</t>
  </si>
  <si>
    <t>O&amp;M</t>
  </si>
  <si>
    <t>TIGER II Project Costs                (All $2010)</t>
  </si>
  <si>
    <t>Total</t>
  </si>
  <si>
    <t>N/A</t>
  </si>
  <si>
    <t>Grand Total Benefits:</t>
  </si>
  <si>
    <t>Grand Total Costs:</t>
  </si>
  <si>
    <t>Benefits/Costs:</t>
  </si>
  <si>
    <t>TIGER II Projects, Estimated Benefits                                               (Low Range, $2010)</t>
  </si>
  <si>
    <t xml:space="preserve">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</si>
</sst>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71" formatCode="&quot;$&quot;#,##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0" applyNumberFormat="1"/>
    <xf numFmtId="165" fontId="0" fillId="0" borderId="0" xfId="0" applyNumberFormat="1" applyAlignment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0" fillId="0" borderId="7" xfId="1" applyNumberFormat="1" applyFont="1" applyBorder="1"/>
    <xf numFmtId="165" fontId="0" fillId="0" borderId="0" xfId="1" applyNumberFormat="1" applyFont="1" applyBorder="1"/>
    <xf numFmtId="165" fontId="0" fillId="0" borderId="8" xfId="1" applyNumberFormat="1" applyFont="1" applyBorder="1"/>
    <xf numFmtId="49" fontId="0" fillId="0" borderId="8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171" fontId="0" fillId="0" borderId="0" xfId="0" applyNumberFormat="1" applyBorder="1" applyAlignment="1">
      <alignment horizontal="left" indent="2"/>
    </xf>
    <xf numFmtId="171" fontId="0" fillId="0" borderId="8" xfId="0" applyNumberFormat="1" applyBorder="1" applyAlignment="1">
      <alignment horizontal="left" indent="2"/>
    </xf>
    <xf numFmtId="2" fontId="0" fillId="0" borderId="10" xfId="0" applyNumberFormat="1" applyBorder="1" applyAlignment="1">
      <alignment horizontal="left" indent="2"/>
    </xf>
    <xf numFmtId="2" fontId="0" fillId="0" borderId="11" xfId="0" applyNumberFormat="1" applyBorder="1" applyAlignment="1">
      <alignment horizontal="left" indent="2"/>
    </xf>
    <xf numFmtId="171" fontId="0" fillId="0" borderId="5" xfId="0" applyNumberFormat="1" applyBorder="1" applyAlignment="1">
      <alignment horizontal="left" indent="1"/>
    </xf>
    <xf numFmtId="171" fontId="0" fillId="0" borderId="6" xfId="0" applyNumberFormat="1" applyBorder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B7" workbookViewId="0">
      <selection activeCell="J14" sqref="J14"/>
    </sheetView>
  </sheetViews>
  <sheetFormatPr defaultRowHeight="15"/>
  <cols>
    <col min="1" max="1" width="9.140625" style="1"/>
    <col min="2" max="2" width="10.85546875" style="1" customWidth="1"/>
    <col min="3" max="3" width="12.42578125" customWidth="1"/>
    <col min="4" max="4" width="12.5703125" bestFit="1" customWidth="1"/>
    <col min="5" max="5" width="14.28515625" bestFit="1" customWidth="1"/>
    <col min="6" max="6" width="14" customWidth="1"/>
    <col min="7" max="7" width="15.28515625" bestFit="1" customWidth="1"/>
    <col min="8" max="8" width="12.42578125" customWidth="1"/>
  </cols>
  <sheetData>
    <row r="1" spans="1:10" ht="15.75" thickBot="1"/>
    <row r="2" spans="1:10" s="2" customFormat="1" ht="41.25" customHeight="1" thickBot="1">
      <c r="A2" s="3"/>
      <c r="B2" s="3"/>
      <c r="C2" s="6" t="s">
        <v>14</v>
      </c>
      <c r="D2" s="7"/>
      <c r="E2" s="7"/>
      <c r="F2" s="8"/>
      <c r="G2" s="6" t="s">
        <v>8</v>
      </c>
      <c r="H2" s="8"/>
      <c r="J2" s="2">
        <v>0.36399999999999999</v>
      </c>
    </row>
    <row r="3" spans="1:10" s="3" customFormat="1" ht="30.75" thickBot="1">
      <c r="A3" s="9" t="s">
        <v>0</v>
      </c>
      <c r="B3" s="11" t="s">
        <v>1</v>
      </c>
      <c r="C3" s="9" t="s">
        <v>2</v>
      </c>
      <c r="D3" s="10" t="s">
        <v>3</v>
      </c>
      <c r="E3" s="10" t="s">
        <v>4</v>
      </c>
      <c r="F3" s="11" t="s">
        <v>5</v>
      </c>
      <c r="G3" s="9" t="s">
        <v>6</v>
      </c>
      <c r="H3" s="11" t="s">
        <v>7</v>
      </c>
    </row>
    <row r="4" spans="1:10">
      <c r="A4" s="16">
        <v>2011</v>
      </c>
      <c r="B4" s="17">
        <v>1</v>
      </c>
      <c r="C4" s="12">
        <f>2986644*$J$2</f>
        <v>1087138.416</v>
      </c>
      <c r="D4" s="13">
        <f>426405*$J$2</f>
        <v>155211.41999999998</v>
      </c>
      <c r="E4" s="13">
        <f>3197067*$J$2</f>
        <v>1163732.388</v>
      </c>
      <c r="F4" s="14">
        <f>8915247*$J$2</f>
        <v>3245149.9079999998</v>
      </c>
      <c r="G4" s="12">
        <v>41056800</v>
      </c>
      <c r="H4" s="15" t="s">
        <v>10</v>
      </c>
    </row>
    <row r="5" spans="1:10">
      <c r="A5" s="16">
        <v>2012</v>
      </c>
      <c r="B5" s="17">
        <v>2</v>
      </c>
      <c r="C5" s="12">
        <f>C4*1.0125</f>
        <v>1100727.6461999998</v>
      </c>
      <c r="D5" s="13">
        <f t="shared" ref="D5:F20" si="0">D4*1.0125</f>
        <v>157151.56274999998</v>
      </c>
      <c r="E5" s="13">
        <f t="shared" si="0"/>
        <v>1178279.0428500001</v>
      </c>
      <c r="F5" s="14">
        <f t="shared" si="0"/>
        <v>3285714.2818499994</v>
      </c>
      <c r="G5" s="12"/>
      <c r="H5" s="14">
        <v>707000</v>
      </c>
    </row>
    <row r="6" spans="1:10">
      <c r="A6" s="16">
        <v>2013</v>
      </c>
      <c r="B6" s="17">
        <v>3</v>
      </c>
      <c r="C6" s="12">
        <f t="shared" ref="C6:C23" si="1">C5*1.0125</f>
        <v>1114486.7417774999</v>
      </c>
      <c r="D6" s="13">
        <f t="shared" si="0"/>
        <v>159115.95728437498</v>
      </c>
      <c r="E6" s="13">
        <f t="shared" si="0"/>
        <v>1193007.5308856249</v>
      </c>
      <c r="F6" s="14">
        <f t="shared" si="0"/>
        <v>3326785.7103731241</v>
      </c>
      <c r="G6" s="12"/>
      <c r="H6" s="14">
        <v>707000</v>
      </c>
    </row>
    <row r="7" spans="1:10">
      <c r="A7" s="16">
        <v>2014</v>
      </c>
      <c r="B7" s="17">
        <v>4</v>
      </c>
      <c r="C7" s="12">
        <f t="shared" si="1"/>
        <v>1128417.8260497185</v>
      </c>
      <c r="D7" s="13">
        <f t="shared" si="0"/>
        <v>161104.90675042965</v>
      </c>
      <c r="E7" s="13">
        <f t="shared" si="0"/>
        <v>1207920.1250216952</v>
      </c>
      <c r="F7" s="14">
        <f t="shared" si="0"/>
        <v>3368370.531752788</v>
      </c>
      <c r="G7" s="12"/>
      <c r="H7" s="14">
        <v>707000</v>
      </c>
    </row>
    <row r="8" spans="1:10">
      <c r="A8" s="16">
        <v>2015</v>
      </c>
      <c r="B8" s="17">
        <v>5</v>
      </c>
      <c r="C8" s="12">
        <f t="shared" si="1"/>
        <v>1142523.04887534</v>
      </c>
      <c r="D8" s="13">
        <f t="shared" si="0"/>
        <v>163118.71808481001</v>
      </c>
      <c r="E8" s="13">
        <f t="shared" si="0"/>
        <v>1223019.1265844663</v>
      </c>
      <c r="F8" s="14">
        <f t="shared" si="0"/>
        <v>3410475.1633996977</v>
      </c>
      <c r="G8" s="12"/>
      <c r="H8" s="14">
        <v>707000</v>
      </c>
    </row>
    <row r="9" spans="1:10">
      <c r="A9" s="16">
        <v>2016</v>
      </c>
      <c r="B9" s="17">
        <v>6</v>
      </c>
      <c r="C9" s="12">
        <f t="shared" si="1"/>
        <v>1156804.5869862817</v>
      </c>
      <c r="D9" s="13">
        <f t="shared" si="0"/>
        <v>165157.70206087013</v>
      </c>
      <c r="E9" s="13">
        <f t="shared" si="0"/>
        <v>1238306.865666772</v>
      </c>
      <c r="F9" s="14">
        <f t="shared" si="0"/>
        <v>3453106.1029421939</v>
      </c>
      <c r="G9" s="12"/>
      <c r="H9" s="14">
        <v>707000</v>
      </c>
    </row>
    <row r="10" spans="1:10">
      <c r="A10" s="16">
        <v>2017</v>
      </c>
      <c r="B10" s="17">
        <v>7</v>
      </c>
      <c r="C10" s="12">
        <f t="shared" si="1"/>
        <v>1171264.6443236102</v>
      </c>
      <c r="D10" s="13">
        <f t="shared" si="0"/>
        <v>167222.17333663101</v>
      </c>
      <c r="E10" s="13">
        <f t="shared" si="0"/>
        <v>1253785.7014876066</v>
      </c>
      <c r="F10" s="14">
        <f t="shared" si="0"/>
        <v>3496269.9292289712</v>
      </c>
      <c r="G10" s="12"/>
      <c r="H10" s="14">
        <v>707000</v>
      </c>
      <c r="J10" t="s">
        <v>15</v>
      </c>
    </row>
    <row r="11" spans="1:10">
      <c r="A11" s="16">
        <v>2018</v>
      </c>
      <c r="B11" s="17">
        <v>8</v>
      </c>
      <c r="C11" s="12">
        <f t="shared" si="1"/>
        <v>1185905.4523776553</v>
      </c>
      <c r="D11" s="13">
        <f t="shared" si="0"/>
        <v>169312.45050333889</v>
      </c>
      <c r="E11" s="13">
        <f t="shared" si="0"/>
        <v>1269458.0227562017</v>
      </c>
      <c r="F11" s="14">
        <f t="shared" si="0"/>
        <v>3539973.3033443331</v>
      </c>
      <c r="G11" s="12"/>
      <c r="H11" s="14">
        <v>707000</v>
      </c>
    </row>
    <row r="12" spans="1:10">
      <c r="A12" s="16">
        <v>2019</v>
      </c>
      <c r="B12" s="17">
        <v>9</v>
      </c>
      <c r="C12" s="12">
        <f t="shared" si="1"/>
        <v>1200729.2705323759</v>
      </c>
      <c r="D12" s="13">
        <f t="shared" si="0"/>
        <v>171428.85613463062</v>
      </c>
      <c r="E12" s="13">
        <f t="shared" si="0"/>
        <v>1285326.2480406542</v>
      </c>
      <c r="F12" s="14">
        <f t="shared" si="0"/>
        <v>3584222.9696361371</v>
      </c>
      <c r="G12" s="12"/>
      <c r="H12" s="14">
        <v>707000</v>
      </c>
    </row>
    <row r="13" spans="1:10">
      <c r="A13" s="16">
        <v>2020</v>
      </c>
      <c r="B13" s="17">
        <v>10</v>
      </c>
      <c r="C13" s="12">
        <f t="shared" si="1"/>
        <v>1215738.3864140306</v>
      </c>
      <c r="D13" s="13">
        <f t="shared" si="0"/>
        <v>173571.71683631348</v>
      </c>
      <c r="E13" s="13">
        <f t="shared" si="0"/>
        <v>1301392.8261411623</v>
      </c>
      <c r="F13" s="14">
        <f t="shared" si="0"/>
        <v>3629025.7567565888</v>
      </c>
      <c r="G13" s="12"/>
      <c r="H13" s="14">
        <v>707000</v>
      </c>
    </row>
    <row r="14" spans="1:10">
      <c r="A14" s="16">
        <v>2021</v>
      </c>
      <c r="B14" s="17">
        <v>11</v>
      </c>
      <c r="C14" s="12">
        <f t="shared" si="1"/>
        <v>1230935.116244206</v>
      </c>
      <c r="D14" s="13">
        <f t="shared" si="0"/>
        <v>175741.36329676741</v>
      </c>
      <c r="E14" s="13">
        <f t="shared" si="0"/>
        <v>1317660.2364679268</v>
      </c>
      <c r="F14" s="14">
        <f t="shared" si="0"/>
        <v>3674388.5787160462</v>
      </c>
      <c r="G14" s="12"/>
      <c r="H14" s="14">
        <v>707000</v>
      </c>
    </row>
    <row r="15" spans="1:10">
      <c r="A15" s="16">
        <v>2022</v>
      </c>
      <c r="B15" s="17">
        <v>12</v>
      </c>
      <c r="C15" s="12">
        <f t="shared" si="1"/>
        <v>1246321.8051972585</v>
      </c>
      <c r="D15" s="13">
        <f t="shared" si="0"/>
        <v>177938.130337977</v>
      </c>
      <c r="E15" s="13">
        <f t="shared" si="0"/>
        <v>1334130.9894237758</v>
      </c>
      <c r="F15" s="14">
        <f t="shared" si="0"/>
        <v>3720318.4359499966</v>
      </c>
      <c r="G15" s="12"/>
      <c r="H15" s="14">
        <v>707000</v>
      </c>
    </row>
    <row r="16" spans="1:10">
      <c r="A16" s="16">
        <v>2023</v>
      </c>
      <c r="B16" s="17">
        <v>13</v>
      </c>
      <c r="C16" s="12">
        <f t="shared" si="1"/>
        <v>1261900.8277622242</v>
      </c>
      <c r="D16" s="13">
        <f t="shared" si="0"/>
        <v>180162.35696720169</v>
      </c>
      <c r="E16" s="13">
        <f t="shared" si="0"/>
        <v>1350807.6267915729</v>
      </c>
      <c r="F16" s="14">
        <f t="shared" si="0"/>
        <v>3766822.4163993713</v>
      </c>
      <c r="G16" s="12"/>
      <c r="H16" s="14">
        <v>707000</v>
      </c>
    </row>
    <row r="17" spans="1:8">
      <c r="A17" s="16">
        <v>2024</v>
      </c>
      <c r="B17" s="17">
        <v>14</v>
      </c>
      <c r="C17" s="12">
        <f t="shared" si="1"/>
        <v>1277674.588109252</v>
      </c>
      <c r="D17" s="13">
        <f t="shared" si="0"/>
        <v>182414.38642929171</v>
      </c>
      <c r="E17" s="13">
        <f t="shared" si="0"/>
        <v>1367692.7221264674</v>
      </c>
      <c r="F17" s="14">
        <f t="shared" si="0"/>
        <v>3813907.6966043632</v>
      </c>
      <c r="G17" s="12"/>
      <c r="H17" s="14">
        <v>707000</v>
      </c>
    </row>
    <row r="18" spans="1:8">
      <c r="A18" s="16">
        <v>2025</v>
      </c>
      <c r="B18" s="17">
        <v>15</v>
      </c>
      <c r="C18" s="12">
        <f t="shared" si="1"/>
        <v>1293645.5204606177</v>
      </c>
      <c r="D18" s="13">
        <f t="shared" si="0"/>
        <v>184694.56625965785</v>
      </c>
      <c r="E18" s="13">
        <f t="shared" si="0"/>
        <v>1384788.8811530482</v>
      </c>
      <c r="F18" s="14">
        <f t="shared" si="0"/>
        <v>3861581.5428119176</v>
      </c>
      <c r="G18" s="12"/>
      <c r="H18" s="14">
        <v>707000</v>
      </c>
    </row>
    <row r="19" spans="1:8">
      <c r="A19" s="16">
        <v>2026</v>
      </c>
      <c r="B19" s="17">
        <v>16</v>
      </c>
      <c r="C19" s="12">
        <f t="shared" si="1"/>
        <v>1309816.0894663753</v>
      </c>
      <c r="D19" s="13">
        <f t="shared" si="0"/>
        <v>187003.24833790355</v>
      </c>
      <c r="E19" s="13">
        <f t="shared" si="0"/>
        <v>1402098.7421674612</v>
      </c>
      <c r="F19" s="14">
        <f t="shared" si="0"/>
        <v>3909851.3120970665</v>
      </c>
      <c r="G19" s="12"/>
      <c r="H19" s="14">
        <v>707000</v>
      </c>
    </row>
    <row r="20" spans="1:8">
      <c r="A20" s="16">
        <v>2027</v>
      </c>
      <c r="B20" s="17">
        <v>17</v>
      </c>
      <c r="C20" s="12">
        <f t="shared" si="1"/>
        <v>1326188.7905847048</v>
      </c>
      <c r="D20" s="13">
        <f t="shared" si="0"/>
        <v>189340.78894212734</v>
      </c>
      <c r="E20" s="13">
        <f t="shared" si="0"/>
        <v>1419624.9764445545</v>
      </c>
      <c r="F20" s="14">
        <f t="shared" si="0"/>
        <v>3958724.4534982797</v>
      </c>
      <c r="G20" s="12"/>
      <c r="H20" s="14">
        <v>707000</v>
      </c>
    </row>
    <row r="21" spans="1:8">
      <c r="A21" s="16">
        <v>2028</v>
      </c>
      <c r="B21" s="17">
        <v>18</v>
      </c>
      <c r="C21" s="12">
        <f t="shared" si="1"/>
        <v>1342766.1504670135</v>
      </c>
      <c r="D21" s="13">
        <f t="shared" ref="D21:D23" si="2">D20*1.0125</f>
        <v>191707.54880390392</v>
      </c>
      <c r="E21" s="13">
        <f t="shared" ref="E21:E23" si="3">E20*1.0125</f>
        <v>1437370.2886501113</v>
      </c>
      <c r="F21" s="14">
        <f t="shared" ref="F21:F23" si="4">F20*1.0125</f>
        <v>4008208.5091670081</v>
      </c>
      <c r="G21" s="12"/>
      <c r="H21" s="14">
        <v>707000</v>
      </c>
    </row>
    <row r="22" spans="1:8">
      <c r="A22" s="16">
        <v>2029</v>
      </c>
      <c r="B22" s="17">
        <v>19</v>
      </c>
      <c r="C22" s="12">
        <f t="shared" si="1"/>
        <v>1359550.727347851</v>
      </c>
      <c r="D22" s="13">
        <f t="shared" si="2"/>
        <v>194103.89316395271</v>
      </c>
      <c r="E22" s="13">
        <f t="shared" si="3"/>
        <v>1455337.4172582377</v>
      </c>
      <c r="F22" s="14">
        <f t="shared" si="4"/>
        <v>4058311.1155315954</v>
      </c>
      <c r="G22" s="12"/>
      <c r="H22" s="14">
        <v>707000</v>
      </c>
    </row>
    <row r="23" spans="1:8" ht="15.75" thickBot="1">
      <c r="A23" s="18">
        <v>2030</v>
      </c>
      <c r="B23" s="17">
        <v>20</v>
      </c>
      <c r="C23" s="12">
        <f t="shared" si="1"/>
        <v>1376545.1114396991</v>
      </c>
      <c r="D23" s="13">
        <f t="shared" si="2"/>
        <v>196530.19182850211</v>
      </c>
      <c r="E23" s="13">
        <f t="shared" si="3"/>
        <v>1473529.1349739656</v>
      </c>
      <c r="F23" s="14">
        <f t="shared" si="4"/>
        <v>4109040.0044757403</v>
      </c>
      <c r="G23" s="12"/>
      <c r="H23" s="14">
        <v>707000</v>
      </c>
    </row>
    <row r="24" spans="1:8" ht="15.75" thickBot="1">
      <c r="B24" s="19" t="s">
        <v>9</v>
      </c>
      <c r="C24" s="20">
        <f>SUM(C4:C23)</f>
        <v>24529080.746615708</v>
      </c>
      <c r="D24" s="21">
        <f t="shared" ref="D24:F24" si="5">SUM(D4:D23)</f>
        <v>3502031.9381086845</v>
      </c>
      <c r="E24" s="21">
        <f t="shared" si="5"/>
        <v>26257268.892891303</v>
      </c>
      <c r="F24" s="22">
        <f t="shared" si="5"/>
        <v>73220247.722535223</v>
      </c>
      <c r="G24" s="20">
        <f>G4</f>
        <v>41056800</v>
      </c>
      <c r="H24" s="22">
        <f>SUM(H5:H23)</f>
        <v>13433000</v>
      </c>
    </row>
    <row r="25" spans="1:8" ht="6" customHeight="1" thickBot="1">
      <c r="B25" s="23"/>
      <c r="C25" s="24"/>
      <c r="D25" s="24"/>
      <c r="E25" s="24"/>
      <c r="F25" s="24"/>
      <c r="G25" s="24"/>
      <c r="H25" s="24"/>
    </row>
    <row r="26" spans="1:8">
      <c r="A26" s="25" t="s">
        <v>11</v>
      </c>
      <c r="B26" s="26"/>
      <c r="C26" s="35">
        <f>C24+D24+E24+F24</f>
        <v>127508629.30015092</v>
      </c>
      <c r="D26" s="36"/>
      <c r="E26" s="5"/>
      <c r="F26" s="5"/>
    </row>
    <row r="27" spans="1:8">
      <c r="A27" s="27" t="s">
        <v>12</v>
      </c>
      <c r="B27" s="28"/>
      <c r="C27" s="31">
        <f>G24+H24</f>
        <v>54489800</v>
      </c>
      <c r="D27" s="32"/>
      <c r="H27" s="4"/>
    </row>
    <row r="28" spans="1:8" ht="15.75" thickBot="1">
      <c r="A28" s="29" t="s">
        <v>13</v>
      </c>
      <c r="B28" s="30"/>
      <c r="C28" s="33">
        <f>C26/C27</f>
        <v>2.3400458305985876</v>
      </c>
      <c r="D28" s="34"/>
    </row>
  </sheetData>
  <mergeCells count="8">
    <mergeCell ref="A28:B28"/>
    <mergeCell ref="C28:D28"/>
    <mergeCell ref="C2:F2"/>
    <mergeCell ref="G2:H2"/>
    <mergeCell ref="C26:D26"/>
    <mergeCell ref="A26:B26"/>
    <mergeCell ref="A27:B27"/>
    <mergeCell ref="C27:D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Curtis Lueck </dc:creator>
  <cp:lastModifiedBy> Curtis Lueck </cp:lastModifiedBy>
  <dcterms:created xsi:type="dcterms:W3CDTF">2010-08-20T19:43:10Z</dcterms:created>
  <dcterms:modified xsi:type="dcterms:W3CDTF">2010-08-20T21:42:18Z</dcterms:modified>
</cp:coreProperties>
</file>